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Zozus/Dropbox/CRI Infrastructure/2023 NIH DMSP Policy/DMSP Templates/"/>
    </mc:Choice>
  </mc:AlternateContent>
  <xr:revisionPtr revIDLastSave="0" documentId="13_ncr:1_{FD615316-843E-F947-9572-6ED30DD5D36C}" xr6:coauthVersionLast="47" xr6:coauthVersionMax="47" xr10:uidLastSave="{00000000-0000-0000-0000-000000000000}"/>
  <bookViews>
    <workbookView xWindow="0" yWindow="460" windowWidth="28800" windowHeight="16760" xr2:uid="{62FDF817-378C-B445-95F0-9B8A33E6AB1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 r="G8" i="1"/>
  <c r="G4" i="1" l="1"/>
  <c r="F4" i="1"/>
  <c r="D4" i="1"/>
  <c r="D5" i="1"/>
  <c r="F5" i="1" s="1"/>
  <c r="G5" i="1" s="1"/>
  <c r="D6" i="1"/>
  <c r="F6" i="1" s="1"/>
  <c r="G6" i="1" s="1"/>
  <c r="D7" i="1"/>
  <c r="F7" i="1" s="1"/>
  <c r="G7" i="1" s="1"/>
  <c r="G3" i="1"/>
  <c r="F3" i="1"/>
  <c r="D3" i="1"/>
  <c r="F49" i="1" l="1"/>
  <c r="F48" i="1"/>
  <c r="F47" i="1"/>
  <c r="F46" i="1"/>
  <c r="F43" i="1"/>
  <c r="F44" i="1" s="1"/>
  <c r="F40" i="1"/>
  <c r="F39" i="1"/>
  <c r="F38" i="1"/>
  <c r="F37" i="1"/>
  <c r="F34" i="1"/>
  <c r="F33" i="1"/>
  <c r="F32" i="1"/>
  <c r="F31" i="1"/>
  <c r="F30" i="1"/>
  <c r="F27" i="1"/>
  <c r="F26" i="1"/>
  <c r="F25" i="1"/>
  <c r="F22" i="1"/>
  <c r="F21" i="1"/>
  <c r="F20" i="1"/>
  <c r="F19" i="1"/>
  <c r="F18" i="1"/>
  <c r="F15" i="1"/>
  <c r="F14" i="1"/>
  <c r="F13" i="1"/>
  <c r="F12" i="1"/>
  <c r="F11" i="1"/>
  <c r="M9" i="1"/>
  <c r="L9" i="1"/>
  <c r="L49" i="1" s="1"/>
  <c r="K9" i="1"/>
  <c r="K46" i="1" s="1"/>
  <c r="J9" i="1"/>
  <c r="J47" i="1" s="1"/>
  <c r="F41" i="1" l="1"/>
  <c r="F35" i="1"/>
  <c r="F28" i="1"/>
  <c r="F23" i="1"/>
  <c r="F16" i="1"/>
  <c r="M48" i="1"/>
  <c r="M11" i="1"/>
  <c r="M15" i="1"/>
  <c r="M20" i="1"/>
  <c r="K22" i="1"/>
  <c r="L26" i="1"/>
  <c r="M39" i="1"/>
  <c r="K47" i="1"/>
  <c r="K13" i="1"/>
  <c r="L31" i="1"/>
  <c r="K37" i="1"/>
  <c r="F50" i="1"/>
  <c r="L12" i="1"/>
  <c r="K18" i="1"/>
  <c r="L21" i="1"/>
  <c r="M25" i="1"/>
  <c r="K27" i="1"/>
  <c r="M34" i="1"/>
  <c r="L40" i="1"/>
  <c r="L46" i="1"/>
  <c r="K32" i="1"/>
  <c r="M49" i="1"/>
  <c r="M30" i="1"/>
  <c r="J33" i="1"/>
  <c r="J48" i="1"/>
  <c r="J11" i="1"/>
  <c r="M12" i="1"/>
  <c r="L13" i="1"/>
  <c r="K14" i="1"/>
  <c r="J15" i="1"/>
  <c r="L18" i="1"/>
  <c r="K19" i="1"/>
  <c r="J20" i="1"/>
  <c r="M21" i="1"/>
  <c r="L22" i="1"/>
  <c r="J25" i="1"/>
  <c r="M26" i="1"/>
  <c r="L27" i="1"/>
  <c r="J30" i="1"/>
  <c r="M31" i="1"/>
  <c r="L32" i="1"/>
  <c r="K33" i="1"/>
  <c r="J34" i="1"/>
  <c r="L37" i="1"/>
  <c r="K38" i="1"/>
  <c r="J39" i="1"/>
  <c r="M40" i="1"/>
  <c r="K43" i="1"/>
  <c r="M46" i="1"/>
  <c r="L47" i="1"/>
  <c r="K48" i="1"/>
  <c r="J49" i="1"/>
  <c r="J14" i="1"/>
  <c r="J19" i="1"/>
  <c r="J38" i="1"/>
  <c r="J43" i="1"/>
  <c r="K11" i="1"/>
  <c r="J12" i="1"/>
  <c r="M13" i="1"/>
  <c r="L14" i="1"/>
  <c r="K15" i="1"/>
  <c r="M18" i="1"/>
  <c r="L19" i="1"/>
  <c r="K20" i="1"/>
  <c r="J21" i="1"/>
  <c r="M22" i="1"/>
  <c r="K25" i="1"/>
  <c r="J26" i="1"/>
  <c r="M27" i="1"/>
  <c r="K30" i="1"/>
  <c r="J31" i="1"/>
  <c r="M32" i="1"/>
  <c r="L33" i="1"/>
  <c r="K34" i="1"/>
  <c r="M37" i="1"/>
  <c r="L38" i="1"/>
  <c r="K39" i="1"/>
  <c r="J40" i="1"/>
  <c r="L43" i="1"/>
  <c r="J46" i="1"/>
  <c r="M47" i="1"/>
  <c r="L48" i="1"/>
  <c r="K49" i="1"/>
  <c r="L11" i="1"/>
  <c r="K12" i="1"/>
  <c r="J13" i="1"/>
  <c r="M14" i="1"/>
  <c r="L15" i="1"/>
  <c r="J18" i="1"/>
  <c r="M19" i="1"/>
  <c r="L20" i="1"/>
  <c r="K21" i="1"/>
  <c r="J22" i="1"/>
  <c r="L25" i="1"/>
  <c r="K26" i="1"/>
  <c r="J27" i="1"/>
  <c r="L30" i="1"/>
  <c r="K31" i="1"/>
  <c r="J32" i="1"/>
  <c r="M33" i="1"/>
  <c r="L34" i="1"/>
  <c r="J37" i="1"/>
  <c r="M38" i="1"/>
  <c r="L39" i="1"/>
  <c r="K40" i="1"/>
  <c r="M43" i="1"/>
  <c r="F52" i="1" l="1"/>
  <c r="M52" i="1"/>
  <c r="B7" i="1" s="1"/>
  <c r="K52" i="1"/>
  <c r="B5" i="1" s="1"/>
  <c r="L52" i="1"/>
  <c r="B6" i="1" s="1"/>
  <c r="J52" i="1"/>
  <c r="B3" i="1" s="1"/>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Robles, Jacklyn</author>
  </authors>
  <commentList>
    <comment ref="C3" authorId="0" shapeId="0" xr:uid="{BB825013-6ED0-4841-BC1D-5F19774D8966}">
      <text>
        <r>
          <rPr>
            <b/>
            <sz val="9"/>
            <color indexed="81"/>
            <rFont val="Tahoma"/>
            <family val="2"/>
          </rPr>
          <t>Robles, Jacklyn:</t>
        </r>
        <r>
          <rPr>
            <sz val="9"/>
            <color indexed="81"/>
            <rFont val="Tahoma"/>
            <family val="2"/>
          </rPr>
          <t xml:space="preserve">
Enter Base Pay Amounts Per Role</t>
        </r>
      </text>
    </comment>
    <comment ref="E3" authorId="0" shapeId="0" xr:uid="{F372D92F-60A5-4027-AC6D-31FB48DEB142}">
      <text>
        <r>
          <rPr>
            <b/>
            <sz val="9"/>
            <color indexed="81"/>
            <rFont val="Tahoma"/>
            <family val="2"/>
          </rPr>
          <t>Robles, Jacklyn:</t>
        </r>
        <r>
          <rPr>
            <sz val="9"/>
            <color indexed="81"/>
            <rFont val="Tahoma"/>
            <family val="2"/>
          </rPr>
          <t xml:space="preserve">
Enter Fringe Per Role:
Faculty 26%
Staff 35%
Students 10%</t>
        </r>
      </text>
    </comment>
  </commentList>
</comments>
</file>

<file path=xl/sharedStrings.xml><?xml version="1.0" encoding="utf-8"?>
<sst xmlns="http://schemas.openxmlformats.org/spreadsheetml/2006/main" count="90" uniqueCount="72">
  <si>
    <t>PI</t>
  </si>
  <si>
    <t>Sub-I or postdoctoral researcher</t>
  </si>
  <si>
    <t>Statistical Programmer</t>
  </si>
  <si>
    <t>Research Coordinator</t>
  </si>
  <si>
    <t>Data Manager</t>
  </si>
  <si>
    <t>Data Management and Sharing Tasks</t>
  </si>
  <si>
    <t>Role</t>
  </si>
  <si>
    <t>Number of Units</t>
  </si>
  <si>
    <t>Minutes per Unit</t>
  </si>
  <si>
    <t>Training Time (hours)</t>
  </si>
  <si>
    <t>Total Time on Task (hours)</t>
  </si>
  <si>
    <t>Non-labor Costs</t>
  </si>
  <si>
    <t>Assumptions or notes for budget justification.</t>
  </si>
  <si>
    <t>Curating data for sharing (adding documentation or metadata at the data-value level)</t>
  </si>
  <si>
    <t>Drafting specifications or text descriptions of data curation performed for data sharing.</t>
  </si>
  <si>
    <t>Development computer programs to automate data curation including adding repository-specific automated conformance checks. Such checks confirm that data conform with repository-required data standards and upload specifications and sometimes are available to submitters to run on data locally prior to submitting to a repository.</t>
  </si>
  <si>
    <t>- Testing computer programs to automate data curation</t>
  </si>
  <si>
    <t>- Maintenance of  computer programs to automate data curation</t>
  </si>
  <si>
    <t>Manual tasks to perform operations on idividual data values or patient-specific files solely for the purpose of data sharing. Such as coding, altering identifiers on images or data records for sharing.</t>
  </si>
  <si>
    <t>Developing supporting documentation</t>
  </si>
  <si>
    <t>Drafting text descriptions of shared files, such as a protocol summary or data dictionary defining and otherwise describing shared data.</t>
  </si>
  <si>
    <t>Assume dtrafting a data dictionary and protocol summary for planned analyses of the qualitative study and the clinical trial</t>
  </si>
  <si>
    <t xml:space="preserve">Re-naming and "pdf'ing" existing documentation per data repository naming convention. For example converting a MS Word version of the study protocol, data mnagement plan, data collection forms, statistical analysis plan, study-specific site or lab manual of procedures  to a pdf document and renaming the file according to the naming conventions required by the repository. </t>
  </si>
  <si>
    <t>Two analyses (planned publications) three files shared per analysis (1) analysis dataset, (2) Protocol Summary, (3) Data dictionary describing shared data files. Minutes per unit includes time to read and familiarize herself with the repository formating and submission specifications</t>
  </si>
  <si>
    <t>Compiling an errata file for shared data</t>
  </si>
  <si>
    <t>Erata compiled from irresolvable queries and notes to file accumulated to the Data Management Plan throughout the study.</t>
  </si>
  <si>
    <t>Preparing a listing of the data checking or other processing rules used to clean the data (if not otherwise documented in the Data Management Plan), such as checks for outliers or missing data values, or other description of data processing that occurred between data generation and analysis. This might include criteria for any data excluded from the analysis.</t>
  </si>
  <si>
    <t>Includes time to print the final Data Quality rules from REDCap and add additional checks programmed by the Statistician/statistical programmer and to summarize changes to checks throughout the study.</t>
  </si>
  <si>
    <t>Other tasks needed to create file-level or aggregate documentation in support of data sharing</t>
  </si>
  <si>
    <t>Re-formatting Data &amp; Data Files according to accepted community standards</t>
  </si>
  <si>
    <r>
      <rPr>
        <b/>
        <sz val="11"/>
        <rFont val="Arial"/>
        <family val="2"/>
      </rPr>
      <t>Restructuring shared data files</t>
    </r>
    <r>
      <rPr>
        <sz val="11"/>
        <rFont val="Arial"/>
        <family val="2"/>
      </rPr>
      <t>, for example transforming a file with a column for test name and a column for results to a flat file with a column for each test where the stored values are the test results, to meet repository requirements including restructuring to a specific standard required by the repository or a specific repository requirement to share data .</t>
    </r>
  </si>
  <si>
    <r>
      <rPr>
        <b/>
        <sz val="11"/>
        <rFont val="Arial"/>
        <family val="2"/>
      </rPr>
      <t>Reformating individual data values</t>
    </r>
    <r>
      <rPr>
        <sz val="11"/>
        <rFont val="Arial"/>
        <family val="2"/>
      </rPr>
      <t>, i.e., simple mapping such as converting "Male" and "Female" to "1" and "2" for all values in the GENDER data element to meet repository requirements. Reformatting could be required as part of applying a data standard required by the repository.</t>
    </r>
  </si>
  <si>
    <r>
      <rPr>
        <b/>
        <sz val="11"/>
        <rFont val="Arial"/>
        <family val="2"/>
      </rPr>
      <t>Standardizing data values</t>
    </r>
    <r>
      <rPr>
        <sz val="11"/>
        <rFont val="Arial"/>
        <family val="2"/>
      </rPr>
      <t xml:space="preserve"> to a common data model or controlled terminology set required by the repository such as </t>
    </r>
    <r>
      <rPr>
        <sz val="11"/>
        <color theme="1"/>
        <rFont val="Arial"/>
        <family val="2"/>
      </rPr>
      <t xml:space="preserve">adding geo-spatial codes, Rurality codes, Census track or block, converting WHODrug to RxNorm codes, etc. Standardizing  could be required as part of applying a data standard required by the repository. Including staff training in implementation of the controlled terminology. </t>
    </r>
    <r>
      <rPr>
        <sz val="11"/>
        <rFont val="Arial"/>
        <family val="2"/>
      </rPr>
      <t xml:space="preserve">All costs necessary to </t>
    </r>
    <r>
      <rPr>
        <sz val="11"/>
        <color theme="1"/>
        <rFont val="Arial"/>
        <family val="2"/>
      </rPr>
      <t>implement the standard on the study would be considered associated with data sharing if the standard is used soely because data are being shared.</t>
    </r>
  </si>
  <si>
    <t>De-identifying data</t>
  </si>
  <si>
    <t>Drafting de-identification specifications (documentation)</t>
  </si>
  <si>
    <t>Programing de-identification</t>
  </si>
  <si>
    <t>Statistical programmer</t>
  </si>
  <si>
    <t xml:space="preserve">Validation of de-identification </t>
  </si>
  <si>
    <t>Time for a second independent statistical programmer to verify the deidentification and certify that de-identification is sufficient.</t>
  </si>
  <si>
    <t>Manual de-identification for small datasets or manual tasks such as redaction of free-text fields and narrative on qualitative data or removing the DICOM header identifiers on images, accompanying programmed de-idenbtification.</t>
  </si>
  <si>
    <t>Manual redaction to de-identify qualitative data files (transcripts from 1 hour sessions with dental practices). Estimate includes time for a 10% sample over-read of the redaction.</t>
  </si>
  <si>
    <t xml:space="preserve">Certification of de-identification (statistician) </t>
  </si>
  <si>
    <t>Local data management considerations</t>
  </si>
  <si>
    <t>Additional local storage required soely for data sharing such as to temporarily store data to be shared, e.g., after return from a Core Lab while waiting for upload to a repository. Additional or longer secure storage can be purchased from IMS if needed.</t>
  </si>
  <si>
    <t>Completion of Data Governance documentation and processes for shared data meeting criteria requiring institutional Data Governance review for release of data. At UTHSA, Data Acquisition, Access, Use or Release (DAUR) of patient data outside healthcare treatment, payment and operations and not specified in a patient-signed HIPAA Authorization often requires data governance review.</t>
  </si>
  <si>
    <t>Entry of repository identifiers for shared data in ClinicalTrials.gov or similar registries to create online connection between study descriptors, other documentation and shared resources such as data, samples, images and other research products.</t>
  </si>
  <si>
    <t>Time for PI to obtain identifiers for shared data and publications and communicate them to the institutional official to update the CT.gov record.</t>
  </si>
  <si>
    <t>Developing and producing patient education materials specifically to support informed consent for data sharing for the study.</t>
  </si>
  <si>
    <t>Time to develop a patient information sheet about sharing de-identified data and conduct two iterations with study leadership; Time to include the draft with the IRB submission; time to include information about the information sheet and data sharing in site training.</t>
  </si>
  <si>
    <t>Preparing metadata files</t>
  </si>
  <si>
    <t>Preparing study metadata files for the repository. This is general descriptive information about the study such as the title, research or experimental design, ethics approval such as IRB or IACUC, the name of the PI, sites of study conduct, information about an investgvational intervention, impotant dates defining study milestones, study identifiers for the study from other repositories or registries containing information about the study, and other information that describes the study.</t>
  </si>
  <si>
    <t>Time for the PI to read and understand directions for Metadata submission and to complete the metadata submission for the qualitative analysis and the clinical trial.</t>
  </si>
  <si>
    <t>Preserving and sharing data through established repositories</t>
  </si>
  <si>
    <t>Communication with the data repository. Budget for calls required by the repository submission process, if none required, budget some time for repository communication comensurate with complexity of the data to be shared.</t>
  </si>
  <si>
    <t>Repository charges for data sharing such as data deposit fees necessary for making data available and accessible. If the Data Management and Sharing Plan proposes deposition to multiple repositories, costs associated with each proposed repository should be included. Some repositories are free, others are not. Contact the intended repository to get this information.</t>
  </si>
  <si>
    <t>ISCPR Repository charges $550 per study for which data are shared. The qualitative analysis and Clinical trial dta will both be shared.</t>
  </si>
  <si>
    <t>Packaging or Formatting data files for transmission to a selected repository, for example, if the files have to be packaged in a virtual container or ziped or encrypted prior to submissing to the repository.</t>
  </si>
  <si>
    <t xml:space="preserve">All files to be shared will be uploaded to the repository vis SFTP. </t>
  </si>
  <si>
    <r>
      <t xml:space="preserve">Time involved in submitting data and associated documentation in the repository. For example, repositories may check file formats and naming upon upload; and differences from the upload specifications discovered during an upload / submission attempt will need to be corrected prior to the repositor accepting the submission. Repositories that store data in an information system (rather than just storing files prifided bt a submitter) will additionally have data specifications and will run conformance checks when data are submitted and all erors must be resolved prior to the submission beong accepted. Time for the submission and for addressing any exceptions noted upion submission should be accounted for here. </t>
    </r>
    <r>
      <rPr>
        <b/>
        <sz val="11"/>
        <rFont val="Arial"/>
        <family val="2"/>
      </rPr>
      <t>NOTE</t>
    </r>
    <r>
      <rPr>
        <sz val="11"/>
        <rFont val="Arial"/>
        <family val="2"/>
      </rPr>
      <t>: repositories that read data into the repository database and store data in a repository database often provide  data quality or data integrity checks that can be implemented locally during the study; identifying and rsolving data discrepancies as far upstream as possible is a best practice because with thre passage of time, some discrepancies can not be resolved; If avaialble, these checks should be included in the study data management plan and implemented as far upstream as possible; the cost of their implementation should be accounted for in the data value (repository required data processing) section of the DMS Budget.</t>
    </r>
  </si>
  <si>
    <t>Assume exceptions or repository questions of two of the files.</t>
  </si>
  <si>
    <t>ck sum --&gt;</t>
  </si>
  <si>
    <t>Activity category TOTAL hours:</t>
  </si>
  <si>
    <t>TOTAL hours for Costs Undertaken Soely Because Data Are Being Shared:</t>
  </si>
  <si>
    <r>
      <rPr>
        <b/>
        <u/>
        <sz val="16"/>
        <color theme="1"/>
        <rFont val="Calibri (Body)"/>
      </rPr>
      <t>READ ME</t>
    </r>
    <r>
      <rPr>
        <sz val="16"/>
        <color theme="1"/>
        <rFont val="Calibri"/>
        <family val="2"/>
        <scheme val="minor"/>
      </rPr>
      <t xml:space="preserve">: To budget the Data Management and Sharing costs by role, </t>
    </r>
    <r>
      <rPr>
        <u/>
        <sz val="16"/>
        <color rgb="FF1520FF"/>
        <rFont val="Arial"/>
        <family val="2"/>
      </rPr>
      <t>enter list of roles  in rows A2 - A7 below</t>
    </r>
    <r>
      <rPr>
        <sz val="16"/>
        <color theme="1"/>
        <rFont val="Calibri"/>
        <family val="2"/>
        <scheme val="minor"/>
      </rPr>
      <t xml:space="preserve">. 
The roles entered will appear as a pick list in </t>
    </r>
    <r>
      <rPr>
        <u/>
        <sz val="16"/>
        <color rgb="FF1236FF"/>
        <rFont val="Calibri (Body)"/>
      </rPr>
      <t>Column B</t>
    </r>
    <r>
      <rPr>
        <sz val="16"/>
        <color theme="1"/>
        <rFont val="Calibri"/>
        <family val="2"/>
        <scheme val="minor"/>
      </rPr>
      <t xml:space="preserve"> for each task. Use roles that correspond to those used in the project main budget.
</t>
    </r>
    <r>
      <rPr>
        <b/>
        <sz val="16"/>
        <color rgb="FF1236FF"/>
        <rFont val="Calibri (Body)"/>
      </rPr>
      <t>NOTE</t>
    </r>
    <r>
      <rPr>
        <sz val="16"/>
        <color theme="1"/>
        <rFont val="Calibri"/>
        <family val="2"/>
        <scheme val="minor"/>
      </rPr>
      <t xml:space="preserve">: if you insert a row to add more than four roles you will need to reselect/reset the picklist options under the Data menu (Data --&gt; Data Validation).
NOTE 2: </t>
    </r>
    <r>
      <rPr>
        <sz val="14"/>
        <color theme="1"/>
        <rFont val="Calibri"/>
        <family val="2"/>
        <scheme val="minor"/>
      </rPr>
      <t xml:space="preserve">This sheet uses "unit cost" methods. The Investigator indicates the (1) Role, (2) Number of Units, (3) Minutes per Unit, (4) and training time required, and (5) any non-labor costs for the activity on the row (columns B through E and G). Columns J through M are calculated as are the </t>
    </r>
    <r>
      <rPr>
        <b/>
        <sz val="14"/>
        <color theme="1"/>
        <rFont val="Calibri (Body)"/>
      </rPr>
      <t>bold</t>
    </r>
    <r>
      <rPr>
        <sz val="14"/>
        <color theme="1"/>
        <rFont val="Calibri"/>
        <family val="2"/>
        <scheme val="minor"/>
      </rPr>
      <t xml:space="preserve"> total hours per data management and sharing activity total that appear in the green shaded cell for the category in column F. </t>
    </r>
    <r>
      <rPr>
        <b/>
        <i/>
        <sz val="14"/>
        <color theme="1"/>
        <rFont val="Calibri"/>
        <family val="2"/>
        <scheme val="minor"/>
      </rPr>
      <t>The template has some example information filled in. Change any entries not applicable to your research</t>
    </r>
    <r>
      <rPr>
        <sz val="14"/>
        <color theme="1"/>
        <rFont val="Calibri"/>
        <family val="2"/>
        <scheme val="minor"/>
      </rPr>
      <t>.</t>
    </r>
    <r>
      <rPr>
        <sz val="16"/>
        <color theme="1"/>
        <rFont val="Calibri"/>
        <family val="2"/>
        <scheme val="minor"/>
      </rPr>
      <t xml:space="preserve">
</t>
    </r>
    <r>
      <rPr>
        <b/>
        <u/>
        <sz val="16"/>
        <color rgb="FFC00000"/>
        <rFont val="Calibri (Body)"/>
      </rPr>
      <t>NOTE 3</t>
    </r>
    <r>
      <rPr>
        <sz val="16"/>
        <color theme="1"/>
        <rFont val="Calibri"/>
        <family val="2"/>
        <scheme val="minor"/>
      </rPr>
      <t xml:space="preserve">: </t>
    </r>
    <r>
      <rPr>
        <sz val="14"/>
        <color theme="1"/>
        <rFont val="Calibri"/>
        <family val="2"/>
        <scheme val="minor"/>
      </rPr>
      <t xml:space="preserve">This sheet calculates </t>
    </r>
    <r>
      <rPr>
        <u/>
        <sz val="14"/>
        <color rgb="FFC00000"/>
        <rFont val="Calibri (Body)"/>
      </rPr>
      <t>number of hours</t>
    </r>
    <r>
      <rPr>
        <sz val="14"/>
        <color theme="1"/>
        <rFont val="Calibri"/>
        <family val="2"/>
        <scheme val="minor"/>
      </rPr>
      <t xml:space="preserve"> for </t>
    </r>
    <r>
      <rPr>
        <i/>
        <sz val="14"/>
        <color theme="1"/>
        <rFont val="Calibri"/>
        <family val="2"/>
        <scheme val="minor"/>
      </rPr>
      <t xml:space="preserve">data management and sharing costs undertaken </t>
    </r>
    <r>
      <rPr>
        <b/>
        <i/>
        <sz val="14"/>
        <color theme="1"/>
        <rFont val="Calibri"/>
        <family val="2"/>
        <scheme val="minor"/>
      </rPr>
      <t>soely</t>
    </r>
    <r>
      <rPr>
        <i/>
        <sz val="14"/>
        <color theme="1"/>
        <rFont val="Calibri"/>
        <family val="2"/>
        <scheme val="minor"/>
      </rPr>
      <t xml:space="preserve"> because data will be shared</t>
    </r>
    <r>
      <rPr>
        <sz val="14"/>
        <color theme="1"/>
        <rFont val="Calibri"/>
        <family val="2"/>
        <scheme val="minor"/>
      </rPr>
      <t xml:space="preserve"> and for the purpose of drafting the required budget justification paragraph that breaks these cost out into the NIH-outlined Data Management and Sharing activity categories (appearing in the grey shaded rows below). Data collection and management activities to support the research itself should already be accounted for in the main project budget </t>
    </r>
    <r>
      <rPr>
        <u/>
        <sz val="14"/>
        <color rgb="FFC00000"/>
        <rFont val="Calibri (Body)"/>
      </rPr>
      <t>not</t>
    </r>
    <r>
      <rPr>
        <sz val="14"/>
        <color theme="1"/>
        <rFont val="Calibri"/>
        <family val="2"/>
        <scheme val="minor"/>
      </rPr>
      <t xml:space="preserve"> here. These hours may be added to the personnel costs in the main budget. For questions or help, email </t>
    </r>
    <r>
      <rPr>
        <u/>
        <sz val="14"/>
        <color rgb="FF1236FF"/>
        <rFont val="Calibri (Body)"/>
      </rPr>
      <t>informatics@uthscsa.edu</t>
    </r>
    <r>
      <rPr>
        <sz val="14"/>
        <color theme="1"/>
        <rFont val="Calibri"/>
        <family val="2"/>
        <scheme val="minor"/>
      </rPr>
      <t xml:space="preserve"> or contact OSP.</t>
    </r>
  </si>
  <si>
    <t>Roles</t>
  </si>
  <si>
    <t>Hours</t>
  </si>
  <si>
    <t>Base Pay</t>
  </si>
  <si>
    <t>Total</t>
  </si>
  <si>
    <t>Hourly Rate</t>
  </si>
  <si>
    <t>Hourly Rate Plus Fringe</t>
  </si>
  <si>
    <t>Fringe %</t>
  </si>
  <si>
    <t>Data Management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</si>
</sst>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7" x14ac:knownFonts="1">
    <font>
      <sz val="12"/>
      <color theme="1"/>
      <name val="Calibri"/>
      <family val="2"/>
      <scheme val="minor"/>
    </font>
    <font>
      <sz val="10"/>
      <color rgb="FF1520FF"/>
      <name val="Arial"/>
      <family val="2"/>
    </font>
    <font>
      <b/>
      <sz val="14"/>
      <name val="Arial"/>
      <family val="2"/>
    </font>
    <font>
      <b/>
      <sz val="11"/>
      <name val="Arial"/>
      <family val="2"/>
    </font>
    <font>
      <sz val="11"/>
      <name val="Arial"/>
      <family val="2"/>
    </font>
    <font>
      <b/>
      <sz val="12"/>
      <name val="Arial"/>
      <family val="2"/>
    </font>
    <font>
      <sz val="11"/>
      <color theme="1"/>
      <name val="Arial"/>
      <family val="2"/>
    </font>
    <font>
      <b/>
      <sz val="10"/>
      <name val="Arial"/>
      <family val="2"/>
    </font>
    <font>
      <sz val="10"/>
      <color theme="5" tint="0.39997558519241921"/>
      <name val="Arial"/>
      <family val="2"/>
    </font>
    <font>
      <b/>
      <sz val="12"/>
      <color theme="1"/>
      <name val="Calibri"/>
      <family val="2"/>
      <scheme val="minor"/>
    </font>
    <font>
      <sz val="14"/>
      <color theme="1"/>
      <name val="Calibri"/>
      <family val="2"/>
      <scheme val="minor"/>
    </font>
    <font>
      <sz val="16"/>
      <color theme="1"/>
      <name val="Calibri"/>
      <family val="2"/>
      <scheme val="minor"/>
    </font>
    <font>
      <u/>
      <sz val="16"/>
      <color rgb="FF1236FF"/>
      <name val="Calibri (Body)"/>
    </font>
    <font>
      <u/>
      <sz val="16"/>
      <color rgb="FF1520FF"/>
      <name val="Arial"/>
      <family val="2"/>
    </font>
    <font>
      <b/>
      <sz val="16"/>
      <color rgb="FF1236FF"/>
      <name val="Calibri (Body)"/>
    </font>
    <font>
      <b/>
      <u/>
      <sz val="16"/>
      <color theme="1"/>
      <name val="Calibri (Body)"/>
    </font>
    <font>
      <b/>
      <u/>
      <sz val="16"/>
      <color rgb="FFC00000"/>
      <name val="Calibri (Body)"/>
    </font>
    <font>
      <u/>
      <sz val="14"/>
      <color rgb="FFC00000"/>
      <name val="Calibri (Body)"/>
    </font>
    <font>
      <i/>
      <sz val="14"/>
      <color theme="1"/>
      <name val="Calibri"/>
      <family val="2"/>
      <scheme val="minor"/>
    </font>
    <font>
      <b/>
      <i/>
      <sz val="14"/>
      <color theme="1"/>
      <name val="Calibri"/>
      <family val="2"/>
      <scheme val="minor"/>
    </font>
    <font>
      <u/>
      <sz val="14"/>
      <color rgb="FF1236FF"/>
      <name val="Calibri (Body)"/>
    </font>
    <font>
      <b/>
      <sz val="14"/>
      <color theme="1"/>
      <name val="Calibri (Body)"/>
    </font>
    <font>
      <sz val="12"/>
      <name val="Arial"/>
      <family val="2"/>
    </font>
    <font>
      <sz val="12"/>
      <color theme="1"/>
      <name val="Calibri"/>
      <family val="2"/>
      <scheme val="minor"/>
    </font>
    <font>
      <b/>
      <sz val="10"/>
      <color rgb="FF1520FF"/>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79998168889431442"/>
        <bgColor indexed="64"/>
      </patternFill>
    </fill>
  </fills>
  <borders count="8">
    <border>
      <left/>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4" fontId="23" fillId="0" borderId="0" applyFont="0" applyFill="0" applyBorder="0" applyAlignment="0" applyProtection="0"/>
    <xf numFmtId="9" fontId="23" fillId="0" borderId="0" applyFont="0" applyFill="0" applyBorder="0" applyAlignment="0" applyProtection="0"/>
  </cellStyleXfs>
  <cellXfs count="39">
    <xf numFmtId="0" fontId="0" fillId="0" borderId="0" xfId="0"/>
    <xf numFmtId="0" fontId="0" fillId="2" borderId="0" xfId="0" applyFill="1"/>
    <xf numFmtId="0" fontId="0" fillId="0" borderId="0" xfId="0" applyAlignment="1">
      <alignment wrapText="1"/>
    </xf>
    <xf numFmtId="0" fontId="1" fillId="0" borderId="0" xfId="0" applyFont="1"/>
    <xf numFmtId="0" fontId="2" fillId="0" borderId="0" xfId="0" applyFont="1" applyAlignment="1">
      <alignment horizontal="center"/>
    </xf>
    <xf numFmtId="0" fontId="2" fillId="0" borderId="0" xfId="0" applyFont="1" applyAlignment="1">
      <alignment wrapText="1"/>
    </xf>
    <xf numFmtId="0" fontId="3" fillId="2" borderId="1" xfId="0" applyFont="1" applyFill="1" applyBorder="1" applyAlignment="1">
      <alignment wrapText="1"/>
    </xf>
    <xf numFmtId="0" fontId="3" fillId="2" borderId="0" xfId="0" applyFont="1" applyFill="1"/>
    <xf numFmtId="0" fontId="0" fillId="3" borderId="0" xfId="0" applyFill="1"/>
    <xf numFmtId="0" fontId="4" fillId="0" borderId="1" xfId="0" applyFont="1" applyBorder="1" applyAlignment="1">
      <alignment wrapText="1"/>
    </xf>
    <xf numFmtId="0" fontId="4" fillId="0" borderId="0" xfId="0" applyFont="1"/>
    <xf numFmtId="0" fontId="4" fillId="0" borderId="1" xfId="0" quotePrefix="1" applyFont="1" applyBorder="1" applyAlignment="1">
      <alignment horizontal="left" wrapText="1" indent="1"/>
    </xf>
    <xf numFmtId="0" fontId="4" fillId="0" borderId="0" xfId="0" quotePrefix="1" applyFont="1" applyAlignment="1">
      <alignment horizontal="left"/>
    </xf>
    <xf numFmtId="0" fontId="5" fillId="2" borderId="0" xfId="0" applyFont="1" applyFill="1"/>
    <xf numFmtId="0" fontId="0" fillId="2" borderId="0" xfId="0" applyFill="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7" fillId="2" borderId="0" xfId="0" applyFont="1" applyFill="1"/>
    <xf numFmtId="0" fontId="0" fillId="0" borderId="4" xfId="0" applyBorder="1"/>
    <xf numFmtId="0" fontId="8" fillId="0" borderId="0" xfId="0" applyFont="1" applyAlignment="1">
      <alignment horizontal="right"/>
    </xf>
    <xf numFmtId="0" fontId="8" fillId="0" borderId="0" xfId="0" applyFont="1"/>
    <xf numFmtId="0" fontId="11" fillId="4" borderId="0" xfId="0" applyFont="1" applyFill="1" applyAlignment="1">
      <alignment horizontal="left" wrapText="1"/>
    </xf>
    <xf numFmtId="0" fontId="3" fillId="0" borderId="1" xfId="0" applyFont="1" applyBorder="1" applyAlignment="1">
      <alignment horizontal="right" wrapText="1"/>
    </xf>
    <xf numFmtId="0" fontId="0" fillId="5" borderId="0" xfId="0" applyFill="1"/>
    <xf numFmtId="0" fontId="9" fillId="5" borderId="0" xfId="0" applyFont="1" applyFill="1"/>
    <xf numFmtId="0" fontId="22" fillId="5" borderId="0" xfId="0" applyFont="1" applyFill="1"/>
    <xf numFmtId="0" fontId="4" fillId="0" borderId="5" xfId="0" applyFont="1" applyBorder="1"/>
    <xf numFmtId="0" fontId="0" fillId="0" borderId="4" xfId="0" applyBorder="1" applyAlignment="1">
      <alignment wrapText="1"/>
    </xf>
    <xf numFmtId="0" fontId="3" fillId="5" borderId="1" xfId="0" applyFont="1" applyFill="1" applyBorder="1" applyAlignment="1">
      <alignment horizontal="left" wrapText="1"/>
    </xf>
    <xf numFmtId="164" fontId="0" fillId="0" borderId="0" xfId="1" applyNumberFormat="1" applyFont="1"/>
    <xf numFmtId="0" fontId="10" fillId="4" borderId="0" xfId="0" applyFont="1" applyFill="1" applyAlignment="1">
      <alignment horizontal="left" wrapText="1"/>
    </xf>
    <xf numFmtId="9" fontId="0" fillId="0" borderId="0" xfId="2" applyFont="1"/>
    <xf numFmtId="0" fontId="24" fillId="6" borderId="0" xfId="0" applyFont="1" applyFill="1"/>
    <xf numFmtId="44" fontId="9" fillId="6" borderId="7" xfId="0" applyNumberFormat="1" applyFont="1" applyFill="1" applyBorder="1"/>
    <xf numFmtId="0" fontId="10" fillId="7" borderId="6" xfId="0" applyFont="1" applyFill="1" applyBorder="1" applyAlignment="1">
      <alignment horizontal="center" wrapText="1"/>
    </xf>
    <xf numFmtId="0" fontId="1" fillId="8" borderId="0" xfId="0" applyFont="1" applyFill="1"/>
    <xf numFmtId="44" fontId="0" fillId="8" borderId="0" xfId="0" applyNumberFormat="1" applyFill="1"/>
    <xf numFmtId="0" fontId="0" fillId="0" borderId="0" xfId="0" applyAlignment="1">
      <alignment horizontal="center"/>
    </xf>
    <xf numFmtId="0" fontId="11" fillId="4" borderId="0" xfId="0" applyFont="1" applyFill="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123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7</xdr:col>
      <xdr:colOff>74085</xdr:colOff>
      <xdr:row>7</xdr:row>
      <xdr:rowOff>63500</xdr:rowOff>
    </xdr:from>
    <xdr:to>
      <xdr:col>7</xdr:col>
      <xdr:colOff>328084</xdr:colOff>
      <xdr:row>7</xdr:row>
      <xdr:rowOff>126999</xdr:rowOff>
    </xdr:to>
    <xdr:sp macro="" textlink="">
      <xdr:nvSpPr>
        <xdr:cNvPr id="2" name="Arrow: Left 1">
          <a:extLst>
            <a:ext uri="{FF2B5EF4-FFF2-40B4-BE49-F238E27FC236}">
              <a16:creationId xmlns:a16="http://schemas.microsoft.com/office/drawing/2014/main" id="{BB6F0669-934E-89E0-7AE8-76F2607763B1}"/>
            </a:ext>
          </a:extLst>
        </xdr:cNvPr>
        <xdr:cNvSpPr/>
      </xdr:nvSpPr>
      <xdr:spPr>
        <a:xfrm>
          <a:off x="11006668" y="4318000"/>
          <a:ext cx="253999" cy="6349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C91E-B921-6B45-9AA2-4388390FC794}">
  <dimension ref="A1:M52"/>
  <sheetViews>
    <sheetView tabSelected="1" zoomScale="90" zoomScaleNormal="90" workbookViewId="0">
      <pane xSplit="13" ySplit="9" topLeftCell="N10" activePane="bottomRight" state="frozen"/>
      <selection pane="topRight" activeCell="N1" sqref="N1"/>
      <selection pane="bottomLeft" activeCell="A8" sqref="A8"/>
      <selection pane="bottomRight" activeCell="O9" sqref="O9"/>
    </sheetView>
  </sheetViews>
  <sheetFormatPr baseColWidth="10" defaultColWidth="11" defaultRowHeight="16" x14ac:dyDescent="0.2"/>
  <cols>
    <col min="1" max="1" width="76.5" customWidth="1"/>
    <col min="3" max="3" width="12.1640625" bestFit="1" customWidth="1"/>
    <col min="8" max="8" width="35.33203125" customWidth="1"/>
    <col min="9" max="9" width="3.6640625" customWidth="1"/>
    <col min="11" max="11" width="15.83203125" customWidth="1"/>
    <col min="12" max="12" width="16" customWidth="1"/>
  </cols>
  <sheetData>
    <row r="1" spans="1:13" ht="199" customHeight="1" x14ac:dyDescent="0.25">
      <c r="A1" s="38" t="s">
        <v>63</v>
      </c>
      <c r="B1" s="38"/>
      <c r="C1" s="38"/>
      <c r="D1" s="38"/>
      <c r="E1" s="38"/>
      <c r="F1" s="38"/>
      <c r="G1" s="38"/>
      <c r="H1" s="38"/>
      <c r="I1" s="38"/>
      <c r="J1" s="38"/>
      <c r="K1" s="38"/>
      <c r="L1" s="38"/>
    </row>
    <row r="2" spans="1:13" ht="60" x14ac:dyDescent="0.25">
      <c r="A2" s="34" t="s">
        <v>64</v>
      </c>
      <c r="B2" s="34" t="s">
        <v>65</v>
      </c>
      <c r="C2" s="34" t="s">
        <v>66</v>
      </c>
      <c r="D2" s="34" t="s">
        <v>68</v>
      </c>
      <c r="E2" s="34" t="s">
        <v>70</v>
      </c>
      <c r="F2" s="34" t="s">
        <v>69</v>
      </c>
      <c r="G2" s="34" t="s">
        <v>67</v>
      </c>
      <c r="H2" s="30"/>
      <c r="I2" s="21"/>
      <c r="J2" s="21"/>
      <c r="K2" s="21"/>
      <c r="L2" s="21"/>
    </row>
    <row r="3" spans="1:13" x14ac:dyDescent="0.2">
      <c r="A3" s="3" t="s">
        <v>0</v>
      </c>
      <c r="B3" s="35">
        <f>J52</f>
        <v>5</v>
      </c>
      <c r="C3" s="29">
        <v>212100</v>
      </c>
      <c r="D3" s="36">
        <f>C3/2080</f>
        <v>101.97115384615384</v>
      </c>
      <c r="E3" s="31">
        <v>0.26</v>
      </c>
      <c r="F3" s="36">
        <f>(D3*E3)+D3</f>
        <v>128.48365384615383</v>
      </c>
      <c r="G3" s="36">
        <f>B3*F3</f>
        <v>642.41826923076917</v>
      </c>
      <c r="I3" s="1"/>
    </row>
    <row r="4" spans="1:13" x14ac:dyDescent="0.2">
      <c r="A4" s="3" t="s">
        <v>1</v>
      </c>
      <c r="B4" s="35"/>
      <c r="C4" s="29"/>
      <c r="D4" s="36">
        <f t="shared" ref="D4:D7" si="0">C4/2080</f>
        <v>0</v>
      </c>
      <c r="E4" s="31">
        <v>0.26</v>
      </c>
      <c r="F4" s="36">
        <f t="shared" ref="F4:F7" si="1">(D4*E4)+D4</f>
        <v>0</v>
      </c>
      <c r="G4" s="36">
        <f t="shared" ref="G4:G7" si="2">B4*F4</f>
        <v>0</v>
      </c>
      <c r="I4" s="1"/>
    </row>
    <row r="5" spans="1:13" x14ac:dyDescent="0.2">
      <c r="A5" s="3" t="s">
        <v>2</v>
      </c>
      <c r="B5" s="35">
        <f>K52</f>
        <v>30</v>
      </c>
      <c r="C5" s="29">
        <v>52600</v>
      </c>
      <c r="D5" s="36">
        <f t="shared" si="0"/>
        <v>25.28846153846154</v>
      </c>
      <c r="E5" s="31">
        <v>0.35</v>
      </c>
      <c r="F5" s="36">
        <f t="shared" si="1"/>
        <v>34.13942307692308</v>
      </c>
      <c r="G5" s="36">
        <f t="shared" si="2"/>
        <v>1024.1826923076924</v>
      </c>
      <c r="I5" s="1"/>
    </row>
    <row r="6" spans="1:13" x14ac:dyDescent="0.2">
      <c r="A6" s="3" t="s">
        <v>3</v>
      </c>
      <c r="B6" s="35">
        <f>L52</f>
        <v>65</v>
      </c>
      <c r="C6" s="29">
        <v>36500</v>
      </c>
      <c r="D6" s="36">
        <f t="shared" si="0"/>
        <v>17.548076923076923</v>
      </c>
      <c r="E6" s="31">
        <v>0.35</v>
      </c>
      <c r="F6" s="36">
        <f t="shared" si="1"/>
        <v>23.689903846153847</v>
      </c>
      <c r="G6" s="36">
        <f t="shared" si="2"/>
        <v>1539.84375</v>
      </c>
      <c r="I6" s="1"/>
    </row>
    <row r="7" spans="1:13" x14ac:dyDescent="0.2">
      <c r="A7" s="3" t="s">
        <v>4</v>
      </c>
      <c r="B7" s="35">
        <f>M52</f>
        <v>18.5</v>
      </c>
      <c r="C7" s="29">
        <v>97800</v>
      </c>
      <c r="D7" s="36">
        <f t="shared" si="0"/>
        <v>47.019230769230766</v>
      </c>
      <c r="E7" s="31">
        <v>0.35</v>
      </c>
      <c r="F7" s="36">
        <f t="shared" si="1"/>
        <v>63.475961538461533</v>
      </c>
      <c r="G7" s="36">
        <f t="shared" si="2"/>
        <v>1174.3052884615383</v>
      </c>
      <c r="I7" s="1"/>
    </row>
    <row r="8" spans="1:13" ht="17" thickBot="1" x14ac:dyDescent="0.25">
      <c r="A8" s="3"/>
      <c r="B8" s="32">
        <f>SUM(B3:B7)</f>
        <v>118.5</v>
      </c>
      <c r="C8" s="29"/>
      <c r="E8" s="31"/>
      <c r="G8" s="33">
        <f>SUM(G3:G7)</f>
        <v>4380.75</v>
      </c>
      <c r="H8" s="37" t="s">
        <v>71</v>
      </c>
      <c r="I8" s="1"/>
    </row>
    <row r="9" spans="1:13" ht="77" thickTop="1" x14ac:dyDescent="0.2">
      <c r="A9" s="4" t="s">
        <v>5</v>
      </c>
      <c r="B9" s="4" t="s">
        <v>6</v>
      </c>
      <c r="C9" s="5" t="s">
        <v>7</v>
      </c>
      <c r="D9" s="5" t="s">
        <v>8</v>
      </c>
      <c r="E9" s="5" t="s">
        <v>9</v>
      </c>
      <c r="F9" s="5" t="s">
        <v>10</v>
      </c>
      <c r="G9" s="5" t="s">
        <v>11</v>
      </c>
      <c r="H9" s="5" t="s">
        <v>12</v>
      </c>
      <c r="I9" s="1"/>
      <c r="J9" s="5" t="str">
        <f>A3</f>
        <v>PI</v>
      </c>
      <c r="K9" s="5" t="str">
        <f>A5</f>
        <v>Statistical Programmer</v>
      </c>
      <c r="L9" s="5" t="str">
        <f>A6</f>
        <v>Research Coordinator</v>
      </c>
      <c r="M9" s="5" t="str">
        <f>A7</f>
        <v>Data Manager</v>
      </c>
    </row>
    <row r="10" spans="1:13" ht="24" customHeight="1" x14ac:dyDescent="0.2">
      <c r="A10" s="6" t="s">
        <v>13</v>
      </c>
      <c r="B10" s="7"/>
      <c r="C10" s="1"/>
      <c r="D10" s="1"/>
      <c r="E10" s="1"/>
      <c r="F10" s="1"/>
      <c r="G10" s="1"/>
      <c r="H10" s="1"/>
      <c r="I10" s="1"/>
      <c r="J10" s="8"/>
      <c r="K10" s="8"/>
      <c r="L10" s="8"/>
      <c r="M10" s="8"/>
    </row>
    <row r="11" spans="1:13" ht="22" customHeight="1" x14ac:dyDescent="0.2">
      <c r="A11" s="9" t="s">
        <v>14</v>
      </c>
      <c r="B11" s="10"/>
      <c r="F11">
        <f>ROUND(((C11*D11)/60)+E11, 1)</f>
        <v>0</v>
      </c>
      <c r="I11" s="1"/>
      <c r="J11">
        <f>IF(B11=J$9, F11, 0)</f>
        <v>0</v>
      </c>
      <c r="K11">
        <f>IF(B11=K$9, F11, 0)</f>
        <v>0</v>
      </c>
      <c r="L11">
        <f>IF(B11=L$9, F11, 0)</f>
        <v>0</v>
      </c>
      <c r="M11">
        <f>IF(B11=M$9, F11, 0)</f>
        <v>0</v>
      </c>
    </row>
    <row r="12" spans="1:13" ht="61" customHeight="1" x14ac:dyDescent="0.2">
      <c r="A12" s="9" t="s">
        <v>15</v>
      </c>
      <c r="B12" s="10"/>
      <c r="F12">
        <f t="shared" ref="F12:F15" si="3">ROUND(((C12*D12)/60)+E12, 1)</f>
        <v>0</v>
      </c>
      <c r="H12" s="2"/>
      <c r="I12" s="1"/>
      <c r="J12">
        <f t="shared" ref="J12:J15" si="4">IF(B12=J$9, F12, 0)</f>
        <v>0</v>
      </c>
      <c r="K12">
        <f t="shared" ref="K12:K49" si="5">IF(B12=K$9, F12, 0)</f>
        <v>0</v>
      </c>
      <c r="L12">
        <f t="shared" ref="L12:L40" si="6">IF(B12=L$9, F12, 0)</f>
        <v>0</v>
      </c>
      <c r="M12">
        <f t="shared" ref="M12:M40" si="7">IF(B12=M$9, F12, 0)</f>
        <v>0</v>
      </c>
    </row>
    <row r="13" spans="1:13" ht="19" customHeight="1" x14ac:dyDescent="0.2">
      <c r="A13" s="11" t="s">
        <v>16</v>
      </c>
      <c r="B13" s="12"/>
      <c r="F13">
        <f t="shared" si="3"/>
        <v>0</v>
      </c>
      <c r="H13" s="2"/>
      <c r="I13" s="1"/>
      <c r="J13">
        <f t="shared" si="4"/>
        <v>0</v>
      </c>
      <c r="K13">
        <f t="shared" si="5"/>
        <v>0</v>
      </c>
      <c r="L13">
        <f t="shared" si="6"/>
        <v>0</v>
      </c>
      <c r="M13">
        <f t="shared" si="7"/>
        <v>0</v>
      </c>
    </row>
    <row r="14" spans="1:13" ht="18" customHeight="1" x14ac:dyDescent="0.2">
      <c r="A14" s="11" t="s">
        <v>17</v>
      </c>
      <c r="B14" s="12"/>
      <c r="F14">
        <f t="shared" si="3"/>
        <v>0</v>
      </c>
      <c r="H14" s="2"/>
      <c r="I14" s="1"/>
      <c r="J14">
        <f t="shared" si="4"/>
        <v>0</v>
      </c>
      <c r="K14">
        <f t="shared" si="5"/>
        <v>0</v>
      </c>
      <c r="L14">
        <f t="shared" si="6"/>
        <v>0</v>
      </c>
      <c r="M14">
        <f t="shared" si="7"/>
        <v>0</v>
      </c>
    </row>
    <row r="15" spans="1:13" ht="45" customHeight="1" x14ac:dyDescent="0.2">
      <c r="A15" s="9" t="s">
        <v>18</v>
      </c>
      <c r="B15" s="10"/>
      <c r="F15" s="18">
        <f t="shared" si="3"/>
        <v>0</v>
      </c>
      <c r="H15" s="2"/>
      <c r="I15" s="1"/>
      <c r="J15">
        <f t="shared" si="4"/>
        <v>0</v>
      </c>
      <c r="K15">
        <f t="shared" si="5"/>
        <v>0</v>
      </c>
      <c r="L15">
        <f t="shared" si="6"/>
        <v>0</v>
      </c>
      <c r="M15">
        <f t="shared" si="7"/>
        <v>0</v>
      </c>
    </row>
    <row r="16" spans="1:13" ht="19" customHeight="1" x14ac:dyDescent="0.2">
      <c r="A16" s="22" t="s">
        <v>61</v>
      </c>
      <c r="B16" s="10"/>
      <c r="F16" s="24">
        <f>SUM(F11:F15)</f>
        <v>0</v>
      </c>
      <c r="H16" s="2"/>
      <c r="I16" s="1"/>
    </row>
    <row r="17" spans="1:13" ht="19" customHeight="1" x14ac:dyDescent="0.2">
      <c r="A17" s="6" t="s">
        <v>19</v>
      </c>
      <c r="B17" s="7"/>
      <c r="C17" s="1"/>
      <c r="D17" s="1"/>
      <c r="E17" s="1"/>
      <c r="F17" s="13"/>
      <c r="G17" s="1"/>
      <c r="H17" s="14"/>
      <c r="I17" s="1"/>
      <c r="J17" s="8"/>
      <c r="K17" s="8"/>
      <c r="L17" s="8"/>
      <c r="M17" s="8"/>
    </row>
    <row r="18" spans="1:13" ht="31.5" customHeight="1" x14ac:dyDescent="0.2">
      <c r="A18" s="9" t="s">
        <v>20</v>
      </c>
      <c r="B18" s="10" t="s">
        <v>3</v>
      </c>
      <c r="C18">
        <v>4</v>
      </c>
      <c r="D18">
        <v>180</v>
      </c>
      <c r="F18">
        <f t="shared" ref="F18:F21" si="8">ROUND(((C18*D18)/60)+E18, 1)</f>
        <v>12</v>
      </c>
      <c r="H18" s="2" t="s">
        <v>21</v>
      </c>
      <c r="I18" s="1"/>
      <c r="J18">
        <f>IF(B18=J$9, F18, 0)</f>
        <v>0</v>
      </c>
      <c r="K18">
        <f t="shared" si="5"/>
        <v>0</v>
      </c>
      <c r="L18">
        <f t="shared" si="6"/>
        <v>12</v>
      </c>
      <c r="M18">
        <f t="shared" si="7"/>
        <v>0</v>
      </c>
    </row>
    <row r="19" spans="1:13" ht="74" customHeight="1" x14ac:dyDescent="0.2">
      <c r="A19" s="9" t="s">
        <v>22</v>
      </c>
      <c r="B19" s="10" t="s">
        <v>3</v>
      </c>
      <c r="C19">
        <v>6</v>
      </c>
      <c r="D19">
        <v>30</v>
      </c>
      <c r="F19">
        <f t="shared" si="8"/>
        <v>3</v>
      </c>
      <c r="H19" s="2" t="s">
        <v>23</v>
      </c>
      <c r="I19" s="1"/>
      <c r="J19">
        <f t="shared" ref="J19:J40" si="9">IF(B19=J$9, F19, 0)</f>
        <v>0</v>
      </c>
      <c r="K19">
        <f t="shared" si="5"/>
        <v>0</v>
      </c>
      <c r="L19">
        <f t="shared" si="6"/>
        <v>3</v>
      </c>
      <c r="M19">
        <f t="shared" si="7"/>
        <v>0</v>
      </c>
    </row>
    <row r="20" spans="1:13" ht="22" customHeight="1" x14ac:dyDescent="0.2">
      <c r="A20" s="9" t="s">
        <v>24</v>
      </c>
      <c r="B20" s="10" t="s">
        <v>4</v>
      </c>
      <c r="C20">
        <v>1</v>
      </c>
      <c r="D20">
        <v>600</v>
      </c>
      <c r="F20">
        <f t="shared" si="8"/>
        <v>10</v>
      </c>
      <c r="H20" s="2" t="s">
        <v>25</v>
      </c>
      <c r="I20" s="1"/>
      <c r="J20">
        <f t="shared" si="9"/>
        <v>0</v>
      </c>
      <c r="K20">
        <f t="shared" si="5"/>
        <v>0</v>
      </c>
      <c r="L20">
        <f t="shared" si="6"/>
        <v>0</v>
      </c>
      <c r="M20">
        <f t="shared" si="7"/>
        <v>10</v>
      </c>
    </row>
    <row r="21" spans="1:13" ht="60" customHeight="1" x14ac:dyDescent="0.2">
      <c r="A21" s="9" t="s">
        <v>26</v>
      </c>
      <c r="B21" s="10" t="s">
        <v>4</v>
      </c>
      <c r="C21">
        <v>1</v>
      </c>
      <c r="D21">
        <v>120</v>
      </c>
      <c r="F21">
        <f t="shared" si="8"/>
        <v>2</v>
      </c>
      <c r="H21" s="2" t="s">
        <v>27</v>
      </c>
      <c r="I21" s="1"/>
      <c r="J21">
        <f t="shared" si="9"/>
        <v>0</v>
      </c>
      <c r="K21">
        <f t="shared" si="5"/>
        <v>0</v>
      </c>
      <c r="L21">
        <f t="shared" si="6"/>
        <v>0</v>
      </c>
      <c r="M21">
        <f t="shared" si="7"/>
        <v>2</v>
      </c>
    </row>
    <row r="22" spans="1:13" ht="20" customHeight="1" x14ac:dyDescent="0.2">
      <c r="A22" s="9" t="s">
        <v>28</v>
      </c>
      <c r="B22" s="10"/>
      <c r="F22" s="18">
        <f>ROUND(((C22*D22)/60)+E22, 1)</f>
        <v>0</v>
      </c>
      <c r="H22" s="2"/>
      <c r="I22" s="1"/>
      <c r="J22">
        <f t="shared" si="9"/>
        <v>0</v>
      </c>
      <c r="K22">
        <f t="shared" si="5"/>
        <v>0</v>
      </c>
      <c r="L22">
        <f t="shared" si="6"/>
        <v>0</v>
      </c>
      <c r="M22">
        <f t="shared" si="7"/>
        <v>0</v>
      </c>
    </row>
    <row r="23" spans="1:13" ht="20" customHeight="1" x14ac:dyDescent="0.2">
      <c r="A23" s="22" t="s">
        <v>61</v>
      </c>
      <c r="B23" s="10"/>
      <c r="F23" s="24">
        <f>SUM(F18:F22)</f>
        <v>27</v>
      </c>
      <c r="H23" s="2"/>
      <c r="I23" s="1"/>
    </row>
    <row r="24" spans="1:13" ht="18" customHeight="1" x14ac:dyDescent="0.2">
      <c r="A24" s="6" t="s">
        <v>29</v>
      </c>
      <c r="B24" s="7"/>
      <c r="C24" s="1"/>
      <c r="D24" s="1"/>
      <c r="E24" s="1"/>
      <c r="F24" s="1"/>
      <c r="G24" s="1"/>
      <c r="H24" s="14"/>
      <c r="I24" s="1"/>
      <c r="J24" s="8"/>
      <c r="K24" s="8"/>
      <c r="L24" s="8"/>
      <c r="M24" s="8"/>
    </row>
    <row r="25" spans="1:13" ht="62" customHeight="1" x14ac:dyDescent="0.2">
      <c r="A25" s="9" t="s">
        <v>30</v>
      </c>
      <c r="B25" s="10"/>
      <c r="F25">
        <f t="shared" ref="F25:F27" si="10">ROUND(((C25*D25)/60)+E25, 1)</f>
        <v>0</v>
      </c>
      <c r="H25" s="2"/>
      <c r="I25" s="1"/>
      <c r="J25">
        <f t="shared" si="9"/>
        <v>0</v>
      </c>
      <c r="K25">
        <f t="shared" si="5"/>
        <v>0</v>
      </c>
      <c r="L25">
        <f t="shared" si="6"/>
        <v>0</v>
      </c>
      <c r="M25">
        <f t="shared" si="7"/>
        <v>0</v>
      </c>
    </row>
    <row r="26" spans="1:13" ht="62" customHeight="1" x14ac:dyDescent="0.2">
      <c r="A26" s="9" t="s">
        <v>31</v>
      </c>
      <c r="B26" s="10"/>
      <c r="F26">
        <f t="shared" si="10"/>
        <v>0</v>
      </c>
      <c r="H26" s="2"/>
      <c r="I26" s="1"/>
      <c r="J26">
        <f t="shared" si="9"/>
        <v>0</v>
      </c>
      <c r="K26">
        <f t="shared" si="5"/>
        <v>0</v>
      </c>
      <c r="L26">
        <f t="shared" si="6"/>
        <v>0</v>
      </c>
      <c r="M26">
        <f t="shared" si="7"/>
        <v>0</v>
      </c>
    </row>
    <row r="27" spans="1:13" ht="103" customHeight="1" x14ac:dyDescent="0.2">
      <c r="A27" s="9" t="s">
        <v>32</v>
      </c>
      <c r="B27" s="10"/>
      <c r="F27" s="18">
        <f t="shared" si="10"/>
        <v>0</v>
      </c>
      <c r="H27" s="2"/>
      <c r="I27" s="1"/>
      <c r="J27">
        <f t="shared" si="9"/>
        <v>0</v>
      </c>
      <c r="K27">
        <f t="shared" si="5"/>
        <v>0</v>
      </c>
      <c r="L27">
        <f t="shared" si="6"/>
        <v>0</v>
      </c>
      <c r="M27">
        <f t="shared" si="7"/>
        <v>0</v>
      </c>
    </row>
    <row r="28" spans="1:13" ht="25" customHeight="1" x14ac:dyDescent="0.2">
      <c r="A28" s="22" t="s">
        <v>61</v>
      </c>
      <c r="B28" s="10"/>
      <c r="F28" s="24">
        <f>SUM(F25:F27)</f>
        <v>0</v>
      </c>
      <c r="H28" s="2"/>
      <c r="I28" s="1"/>
    </row>
    <row r="29" spans="1:13" ht="20" customHeight="1" x14ac:dyDescent="0.2">
      <c r="A29" s="6" t="s">
        <v>33</v>
      </c>
      <c r="B29" s="7"/>
      <c r="C29" s="1"/>
      <c r="D29" s="1"/>
      <c r="E29" s="1"/>
      <c r="F29" s="13"/>
      <c r="G29" s="1"/>
      <c r="H29" s="14"/>
      <c r="I29" s="1"/>
      <c r="J29" s="8"/>
      <c r="K29" s="8"/>
      <c r="L29" s="8"/>
      <c r="M29" s="8"/>
    </row>
    <row r="30" spans="1:13" ht="22" customHeight="1" x14ac:dyDescent="0.2">
      <c r="A30" s="9" t="s">
        <v>34</v>
      </c>
      <c r="B30" s="10" t="s">
        <v>4</v>
      </c>
      <c r="C30">
        <v>1</v>
      </c>
      <c r="D30">
        <v>60</v>
      </c>
      <c r="F30">
        <f t="shared" ref="F30:F34" si="11">ROUND(((C30*D30)/60)+E30, 1)</f>
        <v>1</v>
      </c>
      <c r="H30" s="2"/>
      <c r="I30" s="1"/>
      <c r="J30">
        <f t="shared" si="9"/>
        <v>0</v>
      </c>
      <c r="K30">
        <f t="shared" si="5"/>
        <v>0</v>
      </c>
      <c r="L30">
        <f t="shared" si="6"/>
        <v>0</v>
      </c>
      <c r="M30">
        <f t="shared" si="7"/>
        <v>1</v>
      </c>
    </row>
    <row r="31" spans="1:13" ht="20" customHeight="1" x14ac:dyDescent="0.2">
      <c r="A31" s="9" t="s">
        <v>35</v>
      </c>
      <c r="B31" s="10" t="s">
        <v>36</v>
      </c>
      <c r="C31">
        <v>1</v>
      </c>
      <c r="D31">
        <v>1200</v>
      </c>
      <c r="F31">
        <f t="shared" si="11"/>
        <v>20</v>
      </c>
      <c r="H31" s="2"/>
      <c r="I31" s="1"/>
      <c r="J31">
        <f t="shared" si="9"/>
        <v>0</v>
      </c>
      <c r="K31">
        <f t="shared" si="5"/>
        <v>20</v>
      </c>
      <c r="L31">
        <f t="shared" si="6"/>
        <v>0</v>
      </c>
      <c r="M31">
        <f t="shared" si="7"/>
        <v>0</v>
      </c>
    </row>
    <row r="32" spans="1:13" ht="22" customHeight="1" x14ac:dyDescent="0.2">
      <c r="A32" s="9" t="s">
        <v>37</v>
      </c>
      <c r="B32" s="10" t="s">
        <v>36</v>
      </c>
      <c r="C32">
        <v>1</v>
      </c>
      <c r="D32">
        <v>600</v>
      </c>
      <c r="F32">
        <f t="shared" si="11"/>
        <v>10</v>
      </c>
      <c r="H32" s="2" t="s">
        <v>38</v>
      </c>
      <c r="I32" s="1"/>
      <c r="J32">
        <f t="shared" si="9"/>
        <v>0</v>
      </c>
      <c r="K32">
        <f t="shared" si="5"/>
        <v>10</v>
      </c>
      <c r="L32">
        <f t="shared" si="6"/>
        <v>0</v>
      </c>
      <c r="M32">
        <f t="shared" si="7"/>
        <v>0</v>
      </c>
    </row>
    <row r="33" spans="1:13" ht="43" customHeight="1" x14ac:dyDescent="0.2">
      <c r="A33" s="9" t="s">
        <v>39</v>
      </c>
      <c r="B33" s="10" t="s">
        <v>3</v>
      </c>
      <c r="C33">
        <v>40</v>
      </c>
      <c r="D33">
        <v>60</v>
      </c>
      <c r="F33">
        <f t="shared" si="11"/>
        <v>40</v>
      </c>
      <c r="H33" s="2" t="s">
        <v>40</v>
      </c>
      <c r="I33" s="1"/>
      <c r="J33">
        <f t="shared" si="9"/>
        <v>0</v>
      </c>
      <c r="K33">
        <f t="shared" si="5"/>
        <v>0</v>
      </c>
      <c r="L33">
        <f t="shared" si="6"/>
        <v>40</v>
      </c>
      <c r="M33">
        <f t="shared" si="7"/>
        <v>0</v>
      </c>
    </row>
    <row r="34" spans="1:13" ht="21" customHeight="1" x14ac:dyDescent="0.2">
      <c r="A34" s="9" t="s">
        <v>41</v>
      </c>
      <c r="B34" s="10"/>
      <c r="F34" s="18">
        <f t="shared" si="11"/>
        <v>0</v>
      </c>
      <c r="H34" s="2"/>
      <c r="I34" s="1"/>
      <c r="J34">
        <f t="shared" si="9"/>
        <v>0</v>
      </c>
      <c r="K34">
        <f t="shared" si="5"/>
        <v>0</v>
      </c>
      <c r="L34">
        <f t="shared" si="6"/>
        <v>0</v>
      </c>
      <c r="M34">
        <f t="shared" si="7"/>
        <v>0</v>
      </c>
    </row>
    <row r="35" spans="1:13" ht="21" customHeight="1" x14ac:dyDescent="0.2">
      <c r="A35" s="22" t="s">
        <v>61</v>
      </c>
      <c r="B35" s="10"/>
      <c r="F35" s="24">
        <f>SUM(F30:F34)</f>
        <v>71</v>
      </c>
      <c r="H35" s="2"/>
      <c r="I35" s="1"/>
    </row>
    <row r="36" spans="1:13" ht="28.5" customHeight="1" x14ac:dyDescent="0.2">
      <c r="A36" s="6" t="s">
        <v>42</v>
      </c>
      <c r="B36" s="7"/>
      <c r="C36" s="1"/>
      <c r="D36" s="1"/>
      <c r="E36" s="1"/>
      <c r="F36" s="13"/>
      <c r="G36" s="1"/>
      <c r="H36" s="14"/>
      <c r="I36" s="1"/>
      <c r="J36" s="8"/>
      <c r="K36" s="8"/>
      <c r="L36" s="8"/>
      <c r="M36" s="8"/>
    </row>
    <row r="37" spans="1:13" ht="47" customHeight="1" x14ac:dyDescent="0.2">
      <c r="A37" s="9" t="s">
        <v>43</v>
      </c>
      <c r="B37" s="10"/>
      <c r="F37">
        <f t="shared" ref="F37:F40" si="12">ROUND(((C37*D37)/60)+E37, 1)</f>
        <v>0</v>
      </c>
      <c r="H37" s="2"/>
      <c r="I37" s="1"/>
      <c r="J37">
        <f t="shared" si="9"/>
        <v>0</v>
      </c>
      <c r="K37">
        <f t="shared" si="5"/>
        <v>0</v>
      </c>
      <c r="L37">
        <f t="shared" si="6"/>
        <v>0</v>
      </c>
      <c r="M37">
        <f t="shared" si="7"/>
        <v>0</v>
      </c>
    </row>
    <row r="38" spans="1:13" ht="72" customHeight="1" x14ac:dyDescent="0.2">
      <c r="A38" s="9" t="s">
        <v>44</v>
      </c>
      <c r="B38" s="10"/>
      <c r="F38">
        <f t="shared" si="12"/>
        <v>0</v>
      </c>
      <c r="H38" s="2"/>
      <c r="I38" s="1"/>
      <c r="J38">
        <f t="shared" si="9"/>
        <v>0</v>
      </c>
      <c r="K38">
        <f t="shared" si="5"/>
        <v>0</v>
      </c>
      <c r="L38">
        <f t="shared" si="6"/>
        <v>0</v>
      </c>
      <c r="M38">
        <f t="shared" si="7"/>
        <v>0</v>
      </c>
    </row>
    <row r="39" spans="1:13" ht="48" customHeight="1" x14ac:dyDescent="0.2">
      <c r="A39" s="9" t="s">
        <v>45</v>
      </c>
      <c r="B39" s="10" t="s">
        <v>0</v>
      </c>
      <c r="C39">
        <v>1</v>
      </c>
      <c r="D39">
        <v>60</v>
      </c>
      <c r="F39">
        <f t="shared" si="12"/>
        <v>1</v>
      </c>
      <c r="H39" s="2" t="s">
        <v>46</v>
      </c>
      <c r="I39" s="1"/>
      <c r="J39">
        <f t="shared" si="9"/>
        <v>1</v>
      </c>
      <c r="K39">
        <f t="shared" si="5"/>
        <v>0</v>
      </c>
      <c r="L39">
        <f t="shared" si="6"/>
        <v>0</v>
      </c>
      <c r="M39">
        <f t="shared" si="7"/>
        <v>0</v>
      </c>
    </row>
    <row r="40" spans="1:13" ht="35" customHeight="1" x14ac:dyDescent="0.2">
      <c r="A40" s="9" t="s">
        <v>47</v>
      </c>
      <c r="B40" s="10" t="s">
        <v>3</v>
      </c>
      <c r="C40">
        <v>1</v>
      </c>
      <c r="D40">
        <v>600</v>
      </c>
      <c r="F40" s="18">
        <f t="shared" si="12"/>
        <v>10</v>
      </c>
      <c r="H40" s="2" t="s">
        <v>48</v>
      </c>
      <c r="I40" s="1"/>
      <c r="J40">
        <f t="shared" si="9"/>
        <v>0</v>
      </c>
      <c r="K40">
        <f t="shared" si="5"/>
        <v>0</v>
      </c>
      <c r="L40">
        <f t="shared" si="6"/>
        <v>10</v>
      </c>
      <c r="M40">
        <f t="shared" si="7"/>
        <v>0</v>
      </c>
    </row>
    <row r="41" spans="1:13" ht="24" customHeight="1" x14ac:dyDescent="0.2">
      <c r="A41" s="22" t="s">
        <v>61</v>
      </c>
      <c r="B41" s="10"/>
      <c r="F41" s="24">
        <f>SUM(F37:F40)</f>
        <v>11</v>
      </c>
      <c r="H41" s="2"/>
      <c r="I41" s="1"/>
    </row>
    <row r="42" spans="1:13" ht="34.5" customHeight="1" x14ac:dyDescent="0.2">
      <c r="A42" s="15" t="s">
        <v>49</v>
      </c>
      <c r="B42" s="7"/>
      <c r="C42" s="1"/>
      <c r="D42" s="1"/>
      <c r="E42" s="1"/>
      <c r="F42" s="13"/>
      <c r="G42" s="1"/>
      <c r="H42" s="14"/>
      <c r="I42" s="1"/>
      <c r="J42" s="8"/>
      <c r="K42" s="8"/>
      <c r="L42" s="8"/>
      <c r="M42" s="8"/>
    </row>
    <row r="43" spans="1:13" ht="87" customHeight="1" x14ac:dyDescent="0.2">
      <c r="A43" s="9" t="s">
        <v>50</v>
      </c>
      <c r="B43" s="10" t="s">
        <v>0</v>
      </c>
      <c r="C43">
        <v>2</v>
      </c>
      <c r="D43">
        <v>120</v>
      </c>
      <c r="F43" s="18">
        <f>ROUND(((C43*D43)/60)+E43, 1)</f>
        <v>4</v>
      </c>
      <c r="H43" s="2" t="s">
        <v>51</v>
      </c>
      <c r="I43" s="1"/>
      <c r="J43">
        <f>IF(B43=J$9, F43, 0)</f>
        <v>4</v>
      </c>
      <c r="K43">
        <f t="shared" si="5"/>
        <v>0</v>
      </c>
      <c r="L43">
        <f>IF(B43=L$9, F43, 0)</f>
        <v>0</v>
      </c>
      <c r="M43">
        <f>IF(B43=M$9, F43, 0)</f>
        <v>0</v>
      </c>
    </row>
    <row r="44" spans="1:13" ht="24" customHeight="1" x14ac:dyDescent="0.2">
      <c r="A44" s="22" t="s">
        <v>61</v>
      </c>
      <c r="B44" s="10"/>
      <c r="F44" s="24">
        <f>SUM(F43)</f>
        <v>4</v>
      </c>
      <c r="H44" s="2"/>
      <c r="I44" s="1"/>
    </row>
    <row r="45" spans="1:13" ht="33.75" customHeight="1" x14ac:dyDescent="0.2">
      <c r="A45" s="16" t="s">
        <v>52</v>
      </c>
      <c r="B45" s="7"/>
      <c r="C45" s="17"/>
      <c r="D45" s="17"/>
      <c r="E45" s="17"/>
      <c r="F45" s="13"/>
      <c r="G45" s="17"/>
      <c r="H45" s="14"/>
      <c r="I45" s="1"/>
      <c r="J45" s="8"/>
      <c r="K45" s="8"/>
      <c r="L45" s="8"/>
      <c r="M45" s="8"/>
    </row>
    <row r="46" spans="1:13" ht="50" customHeight="1" x14ac:dyDescent="0.2">
      <c r="A46" s="9" t="s">
        <v>53</v>
      </c>
      <c r="B46" s="10"/>
      <c r="F46">
        <f t="shared" ref="F46:F49" si="13">ROUND(((C46*D46)/60)+E46, 1)</f>
        <v>0</v>
      </c>
      <c r="H46" s="2"/>
      <c r="I46" s="1"/>
      <c r="J46">
        <f t="shared" ref="J46:J49" si="14">IF(B46=J$9, F46, 0)</f>
        <v>0</v>
      </c>
      <c r="K46">
        <f t="shared" si="5"/>
        <v>0</v>
      </c>
      <c r="L46">
        <f t="shared" ref="L46:L49" si="15">IF(B46=L$9, F46, 0)</f>
        <v>0</v>
      </c>
      <c r="M46">
        <f t="shared" ref="M46:M49" si="16">IF(B46=M$9, F46, 0)</f>
        <v>0</v>
      </c>
    </row>
    <row r="47" spans="1:13" ht="74" customHeight="1" x14ac:dyDescent="0.2">
      <c r="A47" s="9" t="s">
        <v>54</v>
      </c>
      <c r="B47" s="10"/>
      <c r="F47">
        <f t="shared" si="13"/>
        <v>0</v>
      </c>
      <c r="G47">
        <v>1100</v>
      </c>
      <c r="H47" s="2" t="s">
        <v>55</v>
      </c>
      <c r="I47" s="1"/>
      <c r="J47">
        <f t="shared" si="14"/>
        <v>0</v>
      </c>
      <c r="K47">
        <f t="shared" si="5"/>
        <v>0</v>
      </c>
      <c r="L47">
        <f t="shared" si="15"/>
        <v>0</v>
      </c>
      <c r="M47">
        <f t="shared" si="16"/>
        <v>0</v>
      </c>
    </row>
    <row r="48" spans="1:13" ht="45" customHeight="1" x14ac:dyDescent="0.2">
      <c r="A48" s="9" t="s">
        <v>56</v>
      </c>
      <c r="B48" s="10" t="s">
        <v>4</v>
      </c>
      <c r="C48">
        <v>20</v>
      </c>
      <c r="D48">
        <v>15</v>
      </c>
      <c r="F48">
        <f t="shared" si="13"/>
        <v>5</v>
      </c>
      <c r="H48" s="2" t="s">
        <v>57</v>
      </c>
      <c r="I48" s="1"/>
      <c r="J48">
        <f t="shared" si="14"/>
        <v>0</v>
      </c>
      <c r="K48">
        <f t="shared" si="5"/>
        <v>0</v>
      </c>
      <c r="L48">
        <f t="shared" si="15"/>
        <v>0</v>
      </c>
      <c r="M48">
        <f t="shared" si="16"/>
        <v>5</v>
      </c>
    </row>
    <row r="49" spans="1:13" ht="222" customHeight="1" x14ac:dyDescent="0.2">
      <c r="A49" s="9" t="s">
        <v>58</v>
      </c>
      <c r="B49" s="26" t="s">
        <v>4</v>
      </c>
      <c r="C49" s="18">
        <v>2</v>
      </c>
      <c r="D49" s="18">
        <v>15</v>
      </c>
      <c r="E49" s="18"/>
      <c r="F49" s="18">
        <f t="shared" si="13"/>
        <v>0.5</v>
      </c>
      <c r="G49" s="18"/>
      <c r="H49" s="27" t="s">
        <v>59</v>
      </c>
      <c r="I49" s="1"/>
      <c r="J49" s="18">
        <f t="shared" si="14"/>
        <v>0</v>
      </c>
      <c r="K49" s="18">
        <f t="shared" si="5"/>
        <v>0</v>
      </c>
      <c r="L49" s="18">
        <f t="shared" si="15"/>
        <v>0</v>
      </c>
      <c r="M49" s="18">
        <f t="shared" si="16"/>
        <v>0.5</v>
      </c>
    </row>
    <row r="50" spans="1:13" x14ac:dyDescent="0.2">
      <c r="A50" s="22" t="s">
        <v>61</v>
      </c>
      <c r="F50" s="25">
        <f>SUM(F46:F49)</f>
        <v>5.5</v>
      </c>
      <c r="H50" s="2"/>
    </row>
    <row r="52" spans="1:13" x14ac:dyDescent="0.2">
      <c r="A52" s="28" t="s">
        <v>62</v>
      </c>
      <c r="B52" s="23"/>
      <c r="C52" s="23"/>
      <c r="D52" s="23"/>
      <c r="E52" s="23"/>
      <c r="F52" s="23">
        <f>F16+F23+F28+F35+F41+F44+F50</f>
        <v>118.5</v>
      </c>
      <c r="G52" s="19" t="s">
        <v>60</v>
      </c>
      <c r="H52" s="20">
        <f>SUM(J52:M52)</f>
        <v>118.5</v>
      </c>
      <c r="J52">
        <f>SUM(J11:J49)</f>
        <v>5</v>
      </c>
      <c r="K52">
        <f t="shared" ref="K52:M52" si="17">SUM(K11:K49)</f>
        <v>30</v>
      </c>
      <c r="L52">
        <f t="shared" si="17"/>
        <v>65</v>
      </c>
      <c r="M52">
        <f t="shared" si="17"/>
        <v>18.5</v>
      </c>
    </row>
  </sheetData>
  <mergeCells count="1">
    <mergeCell ref="A1:L1"/>
  </mergeCells>
  <dataValidations count="1">
    <dataValidation type="list" allowBlank="1" showInputMessage="1" showErrorMessage="1" sqref="B11:B16 B18:B23 B25:B28 B30:B35 B37:B41 B43:B44 B46:B49" xr:uid="{297D93F3-0B9C-654B-9CC3-C3087C863CE7}">
      <formula1>$A$3:$A$7</formula1>
    </dataValidation>
  </dataValidations>
  <pageMargins left="0.7" right="0.7" top="0.75" bottom="0.75" header="0.3" footer="0.3"/>
  <pageSetup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1EA4930000244988B035CEB379DBEF" ma:contentTypeVersion="2" ma:contentTypeDescription="Create a new document." ma:contentTypeScope="" ma:versionID="1c3c0e8e4af55943b94f249f9f42e283">
  <xsd:schema xmlns:xsd="http://www.w3.org/2001/XMLSchema" xmlns:xs="http://www.w3.org/2001/XMLSchema" xmlns:p="http://schemas.microsoft.com/office/2006/metadata/properties" xmlns:ns2="a5c66dd2-2753-4104-8b3c-cc8c118fc074" targetNamespace="http://schemas.microsoft.com/office/2006/metadata/properties" ma:root="true" ma:fieldsID="3a755bae8ac3f623a5766cc3d4cb3af5" ns2:_="">
    <xsd:import namespace="a5c66dd2-2753-4104-8b3c-cc8c118fc07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66dd2-2753-4104-8b3c-cc8c118fc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259E04-1F30-4A51-AEC9-12CCF0768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66dd2-2753-4104-8b3c-cc8c118fc0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06AC29-9521-41C2-9C94-61D847EE69D7}">
  <ds:schemaRefs>
    <ds:schemaRef ds:uri="http://schemas.microsoft.com/sharepoint/v3/contenttype/forms"/>
  </ds:schemaRefs>
</ds:datastoreItem>
</file>

<file path=customXml/itemProps3.xml><?xml version="1.0" encoding="utf-8"?>
<ds:datastoreItem xmlns:ds="http://schemas.openxmlformats.org/officeDocument/2006/customXml" ds:itemID="{2400F508-6515-4C7E-900D-480350BD922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2023-01-13T07:35:31Z</dcterms:created>
  <dcterms:modified xsi:type="dcterms:W3CDTF">2023-01-27T05:07:37Z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0x0101004B1EA4930000244988B035CEB379DBEF</vt:lpwstr>
  </property>
</Properties>
</file>